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4235" windowHeight="7680" activeTab="1"/>
  </bookViews>
  <sheets>
    <sheet name="Инвест Кав ВС а-г)" sheetId="6" r:id="rId1"/>
    <sheet name="Инвест Кав ВС д)" sheetId="12" r:id="rId2"/>
  </sheets>
  <externalReferences>
    <externalReference r:id="rId3"/>
  </externalReferences>
  <definedNames>
    <definedName name="_xlnm._FilterDatabase" localSheetId="0" hidden="1">'Инвест Кав ВС а-г)'!$A$11:$J$78</definedName>
    <definedName name="SCOPE_TYPES">[1]TEHSHEET!$C$4:$C$11</definedName>
    <definedName name="_xlnm.Print_Area" localSheetId="0">'Инвест Кав ВС а-г)'!$A$1:$J$78</definedName>
  </definedNames>
  <calcPr calcId="125725"/>
</workbook>
</file>

<file path=xl/calcChain.xml><?xml version="1.0" encoding="utf-8"?>
<calcChain xmlns="http://schemas.openxmlformats.org/spreadsheetml/2006/main">
  <c r="G14" i="6"/>
  <c r="D25"/>
  <c r="F25"/>
  <c r="G25"/>
  <c r="H25"/>
  <c r="E25"/>
  <c r="D41"/>
  <c r="F41"/>
  <c r="G41"/>
  <c r="H41"/>
  <c r="E41"/>
  <c r="D50"/>
  <c r="F50"/>
  <c r="G50"/>
  <c r="H50"/>
  <c r="E50"/>
  <c r="D59"/>
  <c r="F59"/>
  <c r="G59"/>
  <c r="H59"/>
  <c r="E59"/>
  <c r="D71"/>
  <c r="D77"/>
  <c r="F77"/>
  <c r="G77"/>
  <c r="H77"/>
  <c r="E77"/>
  <c r="F71"/>
  <c r="G71"/>
  <c r="H71"/>
  <c r="E71"/>
  <c r="D63"/>
  <c r="H14"/>
  <c r="F14" l="1"/>
  <c r="E14"/>
  <c r="H13"/>
  <c r="G13"/>
  <c r="F13"/>
  <c r="E13"/>
  <c r="H12"/>
  <c r="G12"/>
  <c r="F12"/>
  <c r="E12"/>
  <c r="D58"/>
  <c r="D57"/>
  <c r="D76"/>
  <c r="D70"/>
  <c r="D69"/>
  <c r="D68"/>
  <c r="D40"/>
  <c r="D48"/>
  <c r="D47"/>
  <c r="D75"/>
  <c r="D67"/>
  <c r="D66"/>
  <c r="D65"/>
  <c r="D45"/>
  <c r="D39"/>
  <c r="D38"/>
  <c r="D37"/>
  <c r="D23"/>
  <c r="D22"/>
  <c r="D21"/>
  <c r="D19"/>
  <c r="D64"/>
  <c r="D74"/>
  <c r="D55"/>
  <c r="D54"/>
  <c r="D53"/>
  <c r="D36"/>
  <c r="D35"/>
  <c r="D34"/>
  <c r="D32"/>
  <c r="D33"/>
  <c r="D29"/>
  <c r="D16"/>
  <c r="D27"/>
  <c r="D31"/>
  <c r="D61"/>
  <c r="D43"/>
  <c r="D30"/>
  <c r="D28"/>
  <c r="E11" l="1"/>
  <c r="D14"/>
  <c r="D13"/>
  <c r="G11"/>
  <c r="H11"/>
  <c r="F11"/>
  <c r="D12"/>
  <c r="D62"/>
  <c r="D49"/>
  <c r="D44"/>
  <c r="D46"/>
  <c r="D73"/>
  <c r="D56"/>
  <c r="D52"/>
  <c r="D20"/>
  <c r="D24"/>
  <c r="D17"/>
  <c r="D18"/>
  <c r="D11" l="1"/>
  <c r="H15" i="12"/>
  <c r="C15"/>
  <c r="H14"/>
  <c r="C14"/>
  <c r="H13"/>
  <c r="C13"/>
  <c r="H12"/>
  <c r="C12"/>
  <c r="H11"/>
  <c r="C11"/>
  <c r="H10"/>
  <c r="C10"/>
  <c r="L9"/>
  <c r="K9"/>
  <c r="J9"/>
  <c r="I9"/>
  <c r="G9"/>
  <c r="F9"/>
  <c r="E9"/>
  <c r="D9"/>
  <c r="B9"/>
  <c r="C9" l="1"/>
  <c r="H9"/>
</calcChain>
</file>

<file path=xl/sharedStrings.xml><?xml version="1.0" encoding="utf-8"?>
<sst xmlns="http://schemas.openxmlformats.org/spreadsheetml/2006/main" count="434" uniqueCount="124">
  <si>
    <t>Источник финансирования</t>
  </si>
  <si>
    <t>1.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</si>
  <si>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</si>
  <si>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</si>
  <si>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</si>
  <si>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</si>
  <si>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</si>
  <si>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</si>
  <si>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</si>
  <si>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</si>
  <si>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</si>
  <si>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 xml:space="preserve">Наименование мероприятия³ </t>
  </si>
  <si>
    <t>Надбавка к цене (тарифу)</t>
  </si>
  <si>
    <t>2008г.</t>
  </si>
  <si>
    <t>2009г.</t>
  </si>
  <si>
    <t>2010г.</t>
  </si>
  <si>
    <t>2011г.</t>
  </si>
  <si>
    <t>-</t>
  </si>
  <si>
    <t>Потребность в финансовых средствах, тыс. руб.:</t>
  </si>
  <si>
    <t>№</t>
  </si>
  <si>
    <t>3.</t>
  </si>
  <si>
    <t>4.</t>
  </si>
  <si>
    <r>
      <t>В течение</t>
    </r>
    <r>
      <rPr>
        <b/>
        <u/>
        <sz val="12"/>
        <color indexed="8"/>
        <rFont val="Times New Roman"/>
        <family val="1"/>
        <charset val="204"/>
      </rPr>
      <t xml:space="preserve"> _2010_</t>
    </r>
    <r>
      <rPr>
        <sz val="12"/>
        <color indexed="8"/>
        <rFont val="Times New Roman"/>
        <family val="1"/>
        <charset val="204"/>
      </rPr>
      <t>года</t>
    </r>
  </si>
  <si>
    <t>А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</si>
  <si>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</si>
  <si>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</si>
  <si>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</si>
  <si>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</si>
  <si>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</si>
  <si>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</si>
  <si>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</si>
  <si>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</si>
  <si>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</si>
  <si>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Б</t>
  </si>
  <si>
    <r>
      <t xml:space="preserve">Утверждено на </t>
    </r>
    <r>
      <rPr>
        <b/>
        <u/>
        <sz val="12"/>
        <color indexed="8"/>
        <rFont val="Times New Roman"/>
        <family val="1"/>
        <charset val="204"/>
      </rPr>
      <t>_2010_</t>
    </r>
    <r>
      <rPr>
        <sz val="12"/>
        <color indexed="8"/>
        <rFont val="Times New Roman"/>
        <family val="1"/>
        <charset val="204"/>
      </rPr>
      <t>год</t>
    </r>
  </si>
  <si>
    <t>Целевая инвестиционная программа модернизации и капитальных ремонтов основных фондов участка Водоканал Кавалеровский филиала "Дальнегорский" КГУП "Примтеплоэнерго" на 2008-2011гг.</t>
  </si>
  <si>
    <t>Целью инвестиционной программы является удовлетворение потребности населения Кавалеровского муниципального района в предоставлении качественных, соответствующих стандартам, услуг водоснабжения, обеспечения экологической безопасности всех проживающих на данной территории.</t>
  </si>
  <si>
    <t xml:space="preserve"> Кавалеровское городское поселение </t>
  </si>
  <si>
    <t>Объем работ</t>
  </si>
  <si>
    <t>93м</t>
  </si>
  <si>
    <t>Замена запорной арматуры</t>
  </si>
  <si>
    <t>100м</t>
  </si>
  <si>
    <t>ИТОГО:</t>
  </si>
  <si>
    <t xml:space="preserve"> Хрустальненское городское поселение </t>
  </si>
  <si>
    <t xml:space="preserve"> Горнореченское городское поселение </t>
  </si>
  <si>
    <t xml:space="preserve"> Устиновское сельское поселение </t>
  </si>
  <si>
    <t>1шт</t>
  </si>
  <si>
    <t xml:space="preserve"> Рудненское городское поселение </t>
  </si>
  <si>
    <t>5м</t>
  </si>
  <si>
    <t>3шт</t>
  </si>
  <si>
    <t>Замена водопровода ул.Партизанская,72</t>
  </si>
  <si>
    <t xml:space="preserve"> Зеркальненское сельское поселение </t>
  </si>
  <si>
    <t>тыс. рублей</t>
  </si>
  <si>
    <t>Кавалеровское городское поселение.Замена водовода ул.Кузнечная,21-100п.м.</t>
  </si>
  <si>
    <t>инвест.надбавка</t>
  </si>
  <si>
    <t>Хрустальненское городское поселение. Замена водопровода ул. Центральная, д.2- 30 п.м.</t>
  </si>
  <si>
    <t>Горнореченское городское поселение. Замена трубопровода ул. Уссурийская, д.4- 10 п.м.</t>
  </si>
  <si>
    <t>Устиновское сельское поселение. Замена запорной арматуры -2 шт.</t>
  </si>
  <si>
    <t>Рудненское городское поселение. Замена водопровода ул. Партизанская, д.72- 10 п.м.</t>
  </si>
  <si>
    <t>Зеркальненское сельское поселение. Замена задвижки ул.Молодежная - 1 шт.</t>
  </si>
  <si>
    <r>
      <t xml:space="preserve">1. Информация об инвестиционных программах и отчетах об их реализации </t>
    </r>
    <r>
      <rPr>
        <b/>
        <sz val="12"/>
        <color indexed="8"/>
        <rFont val="Times New Roman"/>
        <family val="1"/>
        <charset val="204"/>
      </rPr>
      <t>2010 год</t>
    </r>
  </si>
  <si>
    <t>КГУП "Примтеплоэнерго" филиал "Дальнегорский" участок Водоканал Кавалеровский</t>
  </si>
  <si>
    <t>Наименование инвестиционной программы:</t>
  </si>
  <si>
    <t>а) Цель инвестиционной программы:</t>
  </si>
  <si>
    <t>б) Сроки начала и окончания реализации инвестиционной программы:</t>
  </si>
  <si>
    <t xml:space="preserve">д) Использование инвестиционных средств </t>
  </si>
  <si>
    <t>г) Показатели эффективности реализации инвестиционной программы: за отчетный период за счет выполнения инвестиционной программы потери воды сокращены на 18,5 тыс. куб.м, расходы электроэнергии сократились на 352,41 тыс. кВт*ч.</t>
  </si>
  <si>
    <t>Бюджет Приморского края</t>
  </si>
  <si>
    <t>Бюджет Муницип. района</t>
  </si>
  <si>
    <t>30 м</t>
  </si>
  <si>
    <t>5.</t>
  </si>
  <si>
    <t>Всего, в том числе:</t>
  </si>
  <si>
    <t xml:space="preserve">               Средства бюджета Приморского края</t>
  </si>
  <si>
    <t xml:space="preserve">               Средства бюджета муниципального района</t>
  </si>
  <si>
    <t xml:space="preserve">               Средства предприятий (надбавка к тарифу)</t>
  </si>
  <si>
    <t>Замена насоса К-50/50 насосная "Шанхай"</t>
  </si>
  <si>
    <t>Замена задвижек на водопроводных сетях водонапорной башни</t>
  </si>
  <si>
    <t>Замена задвижки dу80 по ул. Школьная</t>
  </si>
  <si>
    <t>Замена погружного насоса НЦВ-2,5/8</t>
  </si>
  <si>
    <t>Проектирование централизованной системы хозяйственно-питьевого водоснабжения, ремонт резервуара №1, емкостью 1000 куб.м</t>
  </si>
  <si>
    <t>Реконструкция насосной 2-го подъема холодного водоснабжения</t>
  </si>
  <si>
    <t>Замена водопровода ул.Фрунзе</t>
  </si>
  <si>
    <t>Замена участков водопровода ул.Арсеньева,83</t>
  </si>
  <si>
    <t>Модернизация водопровода ул.Подгорная, д.68 до ВК-24</t>
  </si>
  <si>
    <t>370м</t>
  </si>
  <si>
    <t>6.</t>
  </si>
  <si>
    <t>Замена водопровода ул.Фрунзе, д.2</t>
  </si>
  <si>
    <t>30м</t>
  </si>
  <si>
    <t>Модернизация железобетонного резервуара питьевой воды, 500 куб.м</t>
  </si>
  <si>
    <t>Проектирование реконструкции расходного водопровода от накопительных резервуаров до ул.Верхней</t>
  </si>
  <si>
    <t>430м</t>
  </si>
  <si>
    <t>Замена трубопровода ул.Уссурийская, 4</t>
  </si>
  <si>
    <t>10м</t>
  </si>
  <si>
    <t>Модернизация системы водоснабжения котельной</t>
  </si>
  <si>
    <t>4шт</t>
  </si>
  <si>
    <t>Замена задвижки Ду 80</t>
  </si>
  <si>
    <t>Проектирование реконструкции участка водопровода от ВК9 до ВК-23 ул.Молодежная</t>
  </si>
  <si>
    <t>350м</t>
  </si>
  <si>
    <t>Замена водопроводов: ул.Взлетная-220м, ул.Ключевая-150м</t>
  </si>
  <si>
    <t>Модернизация водопровода: Насосная №8 до ТК-16</t>
  </si>
  <si>
    <t>Наименование организации:</t>
  </si>
  <si>
    <t>Реконструкция централизованной системы хозяйственно-питьевого водоснабжения, ремонт резервуара №1, емкостью 1000 куб.м</t>
  </si>
  <si>
    <t>Замена водопровода ул.Кузнечная 21</t>
  </si>
  <si>
    <t>7.</t>
  </si>
  <si>
    <t>Реконструкция расходного водопровода от накопительных резервуаров до ул.Верхней</t>
  </si>
  <si>
    <t>Замена трубопровода ул.Центральная, 2</t>
  </si>
  <si>
    <t>Проектирование реконструкции водопровода источника "Комсомольская"</t>
  </si>
  <si>
    <t>1,2км</t>
  </si>
  <si>
    <t>Реконструкция участка водопровода от ВК9 до ВК-23</t>
  </si>
  <si>
    <t>Проектирование системы холодного водоснабжения с.Богополь</t>
  </si>
  <si>
    <t>Замена запорной арматуры, вентиль</t>
  </si>
  <si>
    <t>2шт</t>
  </si>
  <si>
    <t>Замена водопровода ул.Первомайская, 2</t>
  </si>
  <si>
    <t>8.</t>
  </si>
  <si>
    <t>Реконструкция водопровода источника "Комсомольская"</t>
  </si>
  <si>
    <t>Замена трубопровода ул.Партизанская,72</t>
  </si>
  <si>
    <t>9.</t>
  </si>
  <si>
    <t>Замена трубопровода ул.Центральная, 16</t>
  </si>
  <si>
    <t>35м</t>
  </si>
  <si>
    <t>Строительство системы холодного водоснабжения с.Богополь</t>
  </si>
  <si>
    <t>Проектирование реконструкции главного водовода Горнореченский с реконструкцией станции 1-го подъема</t>
  </si>
  <si>
    <t>1 июня 2008г. по 31 мая 2011г.</t>
  </si>
  <si>
    <r>
      <t xml:space="preserve">в) Потребности в финансовых средствах, необходимых для реализации инвестиционной программы </t>
    </r>
    <r>
      <rPr>
        <b/>
        <u/>
        <sz val="12"/>
        <color indexed="8"/>
        <rFont val="Times New Roman"/>
        <family val="1"/>
        <charset val="204"/>
      </rPr>
      <t>(водоснабжение):</t>
    </r>
  </si>
  <si>
    <t>Замена запорной арматуры ул.Молодежная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</si>
</sst>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11" applyBorder="0">
      <alignment horizontal="center" vertical="center" wrapText="1"/>
    </xf>
    <xf numFmtId="0" fontId="1" fillId="0" borderId="0"/>
    <xf numFmtId="4" fontId="13" fillId="2" borderId="7" applyBorder="0">
      <alignment horizontal="right"/>
    </xf>
    <xf numFmtId="4" fontId="13" fillId="3" borderId="2" applyBorder="0">
      <alignment horizontal="right"/>
    </xf>
    <xf numFmtId="0" fontId="1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4" xfId="2" applyFont="1" applyFill="1" applyBorder="1" applyAlignment="1" applyProtection="1">
      <alignment horizontal="center" vertical="center" wrapText="1"/>
    </xf>
    <xf numFmtId="4" fontId="16" fillId="0" borderId="1" xfId="4" applyFont="1" applyFill="1" applyBorder="1" applyAlignment="1" applyProtection="1">
      <alignment horizontal="center" vertical="center" wrapText="1"/>
    </xf>
    <xf numFmtId="0" fontId="17" fillId="0" borderId="4" xfId="2" applyFont="1" applyFill="1" applyBorder="1" applyAlignment="1" applyProtection="1">
      <alignment horizontal="center" vertical="center" wrapText="1"/>
      <protection locked="0"/>
    </xf>
    <xf numFmtId="4" fontId="16" fillId="0" borderId="1" xfId="4" applyFont="1" applyFill="1" applyBorder="1" applyAlignment="1" applyProtection="1">
      <alignment horizontal="center" vertical="center" wrapText="1"/>
      <protection locked="0"/>
    </xf>
    <xf numFmtId="0" fontId="17" fillId="0" borderId="5" xfId="2" applyFont="1" applyFill="1" applyBorder="1" applyAlignment="1" applyProtection="1">
      <alignment horizontal="center" vertical="center" wrapText="1"/>
      <protection locked="0"/>
    </xf>
    <xf numFmtId="4" fontId="16" fillId="0" borderId="3" xfId="4" applyFont="1" applyFill="1" applyBorder="1" applyAlignment="1" applyProtection="1">
      <alignment horizontal="center" vertical="center" wrapText="1"/>
      <protection locked="0"/>
    </xf>
    <xf numFmtId="165" fontId="18" fillId="0" borderId="2" xfId="3" applyNumberFormat="1" applyFont="1" applyFill="1" applyBorder="1" applyAlignment="1" applyProtection="1">
      <alignment horizontal="center" vertical="center" wrapText="1"/>
    </xf>
    <xf numFmtId="165" fontId="15" fillId="0" borderId="2" xfId="3" applyNumberFormat="1" applyFont="1" applyFill="1" applyBorder="1" applyAlignment="1" applyProtection="1">
      <alignment horizontal="center" vertical="center" wrapText="1"/>
    </xf>
    <xf numFmtId="165" fontId="18" fillId="0" borderId="2" xfId="4" applyNumberFormat="1" applyFont="1" applyFill="1" applyBorder="1" applyAlignment="1" applyProtection="1">
      <alignment horizontal="center" vertical="center" wrapText="1"/>
      <protection locked="0"/>
    </xf>
    <xf numFmtId="165" fontId="12" fillId="0" borderId="2" xfId="4" applyNumberFormat="1" applyFont="1" applyFill="1" applyBorder="1" applyAlignment="1" applyProtection="1">
      <alignment horizontal="center" vertical="center" wrapText="1"/>
    </xf>
    <xf numFmtId="165" fontId="12" fillId="0" borderId="2" xfId="4" applyNumberFormat="1" applyFont="1" applyFill="1" applyBorder="1" applyAlignment="1" applyProtection="1">
      <alignment horizontal="center" vertical="center" wrapText="1"/>
      <protection locked="0"/>
    </xf>
    <xf numFmtId="165" fontId="18" fillId="0" borderId="6" xfId="4" applyNumberFormat="1" applyFont="1" applyFill="1" applyBorder="1" applyAlignment="1" applyProtection="1">
      <alignment horizontal="center" vertical="center" wrapText="1"/>
      <protection locked="0"/>
    </xf>
    <xf numFmtId="165" fontId="12" fillId="0" borderId="6" xfId="4" applyNumberFormat="1" applyFont="1" applyFill="1" applyBorder="1" applyAlignment="1" applyProtection="1">
      <alignment horizontal="center" vertical="center" wrapText="1"/>
    </xf>
    <xf numFmtId="165" fontId="12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0" xfId="0" applyFont="1" applyFill="1"/>
    <xf numFmtId="0" fontId="6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164" fontId="11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wrapText="1"/>
    </xf>
    <xf numFmtId="164" fontId="12" fillId="0" borderId="2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164" fontId="12" fillId="0" borderId="2" xfId="0" applyNumberFormat="1" applyFont="1" applyFill="1" applyBorder="1"/>
    <xf numFmtId="164" fontId="12" fillId="0" borderId="12" xfId="0" applyNumberFormat="1" applyFont="1" applyFill="1" applyBorder="1" applyAlignment="1">
      <alignment horizontal="left" vertical="center" wrapText="1"/>
    </xf>
    <xf numFmtId="164" fontId="12" fillId="0" borderId="9" xfId="0" applyNumberFormat="1" applyFont="1" applyFill="1" applyBorder="1" applyAlignment="1">
      <alignment horizontal="left" vertical="center" wrapText="1"/>
    </xf>
    <xf numFmtId="164" fontId="12" fillId="0" borderId="13" xfId="0" applyNumberFormat="1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left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164" fontId="12" fillId="0" borderId="2" xfId="0" applyNumberFormat="1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left" vertical="center" wrapText="1"/>
    </xf>
    <xf numFmtId="164" fontId="12" fillId="0" borderId="12" xfId="0" applyNumberFormat="1" applyFont="1" applyFill="1" applyBorder="1" applyAlignment="1">
      <alignment horizontal="left" vertical="top" wrapText="1"/>
    </xf>
    <xf numFmtId="164" fontId="12" fillId="0" borderId="13" xfId="0" applyNumberFormat="1" applyFont="1" applyFill="1" applyBorder="1" applyAlignment="1">
      <alignment horizontal="left" vertical="top" wrapText="1"/>
    </xf>
  </cellXfs>
  <cellStyles count="6">
    <cellStyle name="Гиперссылка_Мониторинг инвестиций" xfId="5"/>
    <cellStyle name="ЗаголовокСтолбца" xfId="1"/>
    <cellStyle name="Значение" xfId="4"/>
    <cellStyle name="Обычный" xfId="0" builtinId="0"/>
    <cellStyle name="Обычный_Мониторинг инвестиций" xfId="2"/>
    <cellStyle name="ФормулаВБ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86;%20&#1074;&#1099;&#1087;&#1086;&#1083;&#1085;&#1077;&#1085;&#1080;&#1080;/INV.WATER.QV.2010(v2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прибыль</v>
          </cell>
        </row>
        <row r="5">
          <cell r="C5" t="str">
            <v xml:space="preserve"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лизинговые платежи</v>
          </cell>
        </row>
        <row r="11">
          <cell r="C11" t="str">
            <v>прочие источники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zoomScaleNormal="100" workbookViewId="0"/>
  </sheetViews>
  <sheetFormatPr defaultRowHeight="15"/>
  <cols>
    <col min="1" max="1" width="5.140625" style="47" customWidth="1"/>
    <col min="2" max="2" width="49.85546875" style="47" customWidth="1"/>
    <col min="3" max="3" width="8.85546875" style="47" customWidth="1"/>
    <col min="4" max="4" width="10.7109375" style="47" customWidth="1"/>
    <col min="5" max="8" width="10.42578125" style="47" customWidth="1"/>
    <col min="9" max="9" width="10.85546875" style="47" customWidth="1"/>
    <col min="10" max="10" width="13.7109375" style="47" customWidth="1"/>
    <col min="11" max="13" width="9.140625" style="47"/>
    <col min="14" max="14" width="13" style="47" customWidth="1"/>
    <col min="15" max="16384" width="9.140625" style="47"/>
  </cols>
  <sheetData>
    <row r="2" spans="1:10" ht="19.5" customHeight="1">
      <c r="A2" s="25" t="s">
        <v>60</v>
      </c>
      <c r="B2" s="25"/>
      <c r="C2" s="25"/>
      <c r="D2" s="25"/>
      <c r="E2" s="25"/>
      <c r="F2" s="25"/>
      <c r="G2" s="25"/>
      <c r="H2" s="25"/>
      <c r="I2" s="25"/>
    </row>
    <row r="3" spans="1:10" ht="15.75">
      <c r="B3" s="21"/>
      <c r="C3" s="21"/>
      <c r="D3" s="21"/>
      <c r="E3" s="21"/>
      <c r="F3" s="21"/>
      <c r="G3" s="21"/>
      <c r="H3" s="21"/>
      <c r="I3" s="21"/>
    </row>
    <row r="4" spans="1:10" ht="23.25" customHeight="1">
      <c r="A4" s="37" t="s">
        <v>100</v>
      </c>
      <c r="B4" s="37"/>
      <c r="C4" s="40" t="s">
        <v>61</v>
      </c>
      <c r="D4" s="41"/>
      <c r="E4" s="41"/>
      <c r="F4" s="41"/>
      <c r="G4" s="41"/>
      <c r="H4" s="41"/>
      <c r="I4" s="41"/>
      <c r="J4" s="42"/>
    </row>
    <row r="5" spans="1:10" ht="51" customHeight="1">
      <c r="A5" s="28" t="s">
        <v>62</v>
      </c>
      <c r="B5" s="28"/>
      <c r="C5" s="43" t="s">
        <v>35</v>
      </c>
      <c r="D5" s="43"/>
      <c r="E5" s="43"/>
      <c r="F5" s="43"/>
      <c r="G5" s="43"/>
      <c r="H5" s="43"/>
      <c r="I5" s="43"/>
      <c r="J5" s="43"/>
    </row>
    <row r="6" spans="1:10" ht="70.5" customHeight="1">
      <c r="A6" s="28" t="s">
        <v>63</v>
      </c>
      <c r="B6" s="28"/>
      <c r="C6" s="43" t="s">
        <v>36</v>
      </c>
      <c r="D6" s="43"/>
      <c r="E6" s="43"/>
      <c r="F6" s="43"/>
      <c r="G6" s="43"/>
      <c r="H6" s="43"/>
      <c r="I6" s="43"/>
      <c r="J6" s="43"/>
    </row>
    <row r="7" spans="1:10" ht="35.25" customHeight="1">
      <c r="A7" s="28" t="s">
        <v>64</v>
      </c>
      <c r="B7" s="28"/>
      <c r="C7" s="44" t="s">
        <v>121</v>
      </c>
      <c r="D7" s="45"/>
      <c r="E7" s="45"/>
      <c r="F7" s="45"/>
      <c r="G7" s="45"/>
      <c r="H7" s="45"/>
      <c r="I7" s="45"/>
      <c r="J7" s="46"/>
    </row>
    <row r="8" spans="1:10" ht="21.75" customHeight="1">
      <c r="A8" s="28" t="s">
        <v>122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21.75" customHeight="1">
      <c r="A9" s="36" t="s">
        <v>19</v>
      </c>
      <c r="B9" s="36" t="s">
        <v>11</v>
      </c>
      <c r="C9" s="29" t="s">
        <v>38</v>
      </c>
      <c r="D9" s="29" t="s">
        <v>18</v>
      </c>
      <c r="E9" s="29"/>
      <c r="F9" s="29"/>
      <c r="G9" s="29"/>
      <c r="H9" s="29"/>
      <c r="I9" s="29" t="s">
        <v>0</v>
      </c>
      <c r="J9" s="29"/>
    </row>
    <row r="10" spans="1:10" ht="15.75" customHeight="1">
      <c r="A10" s="36"/>
      <c r="B10" s="36"/>
      <c r="C10" s="29"/>
      <c r="D10" s="38" t="s">
        <v>5</v>
      </c>
      <c r="E10" s="38" t="s">
        <v>13</v>
      </c>
      <c r="F10" s="38" t="s">
        <v>14</v>
      </c>
      <c r="G10" s="38" t="s">
        <v>15</v>
      </c>
      <c r="H10" s="38" t="s">
        <v>16</v>
      </c>
      <c r="I10" s="29"/>
      <c r="J10" s="29"/>
    </row>
    <row r="11" spans="1:10" ht="15.75" customHeight="1">
      <c r="A11" s="48" t="s">
        <v>17</v>
      </c>
      <c r="B11" s="49" t="s">
        <v>71</v>
      </c>
      <c r="C11" s="49"/>
      <c r="D11" s="39">
        <f>SUM(E11:H11)</f>
        <v>35393.71</v>
      </c>
      <c r="E11" s="39">
        <f>SUM(E25,E41,E50,E59,E71,E77)</f>
        <v>7543.2699999999995</v>
      </c>
      <c r="F11" s="39">
        <f>SUM(F25,F41,F50,F59,F71,F77)</f>
        <v>16012.56</v>
      </c>
      <c r="G11" s="39">
        <f>SUM(G25,G41,G50,G59,G71,G77)</f>
        <v>5010.8</v>
      </c>
      <c r="H11" s="39">
        <f>SUM(H25,H41,H50,H59,H71,H77)</f>
        <v>6827.08</v>
      </c>
      <c r="I11" s="50" t="s">
        <v>17</v>
      </c>
      <c r="J11" s="50"/>
    </row>
    <row r="12" spans="1:10" ht="15.75" customHeight="1">
      <c r="A12" s="48" t="s">
        <v>17</v>
      </c>
      <c r="B12" s="51" t="s">
        <v>72</v>
      </c>
      <c r="C12" s="51"/>
      <c r="D12" s="39">
        <f>SUM(E12:H12)</f>
        <v>26017.21</v>
      </c>
      <c r="E12" s="39">
        <f>SUM(E17,E28)</f>
        <v>4837.1299999999992</v>
      </c>
      <c r="F12" s="39">
        <f>SUM(F31,F34,F54)</f>
        <v>13566.08</v>
      </c>
      <c r="G12" s="39">
        <f>SUM(G21,G37,G65)</f>
        <v>3330</v>
      </c>
      <c r="H12" s="39">
        <f>SUM(H21,H47,H68)</f>
        <v>4284</v>
      </c>
      <c r="I12" s="56" t="s">
        <v>67</v>
      </c>
      <c r="J12" s="56"/>
    </row>
    <row r="13" spans="1:10" ht="15.75" customHeight="1">
      <c r="A13" s="48" t="s">
        <v>17</v>
      </c>
      <c r="B13" s="51" t="s">
        <v>73</v>
      </c>
      <c r="C13" s="51"/>
      <c r="D13" s="39">
        <f t="shared" ref="D13:D14" si="0">SUM(E13:H13)</f>
        <v>5949.5</v>
      </c>
      <c r="E13" s="39">
        <f>SUM(E18,E29)</f>
        <v>1234.22</v>
      </c>
      <c r="F13" s="39">
        <f>SUM(F20,F32,F35,F36,F55,F64)</f>
        <v>1637.48</v>
      </c>
      <c r="G13" s="39">
        <f>SUM(G22,G38,G46,G66,G67)</f>
        <v>871.8</v>
      </c>
      <c r="H13" s="39">
        <f>SUM(H48,H58,H69)</f>
        <v>2206</v>
      </c>
      <c r="I13" s="56" t="s">
        <v>68</v>
      </c>
      <c r="J13" s="56"/>
    </row>
    <row r="14" spans="1:10" ht="15.75" customHeight="1">
      <c r="A14" s="48" t="s">
        <v>17</v>
      </c>
      <c r="B14" s="51" t="s">
        <v>74</v>
      </c>
      <c r="C14" s="51"/>
      <c r="D14" s="39">
        <f t="shared" si="0"/>
        <v>3427</v>
      </c>
      <c r="E14" s="39">
        <f>SUM(E16,E27,E30,E43,E52,E61,E73)</f>
        <v>1471.92</v>
      </c>
      <c r="F14" s="39">
        <f>SUM(F19,F33,F44,F53,F62,F74)</f>
        <v>809</v>
      </c>
      <c r="G14" s="39">
        <f>SUM(G23,G39,G45,G56,G75,G63)</f>
        <v>809</v>
      </c>
      <c r="H14" s="39">
        <f>SUM(H24,H40,H49,H57,H70,H76)</f>
        <v>337.08</v>
      </c>
      <c r="I14" s="56" t="s">
        <v>12</v>
      </c>
      <c r="J14" s="56"/>
    </row>
    <row r="15" spans="1:10" ht="17.25" customHeight="1">
      <c r="A15" s="48" t="s">
        <v>17</v>
      </c>
      <c r="B15" s="49" t="s">
        <v>37</v>
      </c>
      <c r="C15" s="49"/>
      <c r="D15" s="49"/>
      <c r="E15" s="49"/>
      <c r="F15" s="49"/>
      <c r="G15" s="49"/>
      <c r="H15" s="49"/>
      <c r="I15" s="49"/>
      <c r="J15" s="49"/>
    </row>
    <row r="16" spans="1:10" ht="16.5" customHeight="1">
      <c r="A16" s="48" t="s">
        <v>1</v>
      </c>
      <c r="B16" s="61" t="s">
        <v>82</v>
      </c>
      <c r="C16" s="62" t="s">
        <v>39</v>
      </c>
      <c r="D16" s="23">
        <f>SUM(E16:H16)</f>
        <v>351.75</v>
      </c>
      <c r="E16" s="22">
        <v>351.75</v>
      </c>
      <c r="F16" s="23" t="s">
        <v>17</v>
      </c>
      <c r="G16" s="23" t="s">
        <v>17</v>
      </c>
      <c r="H16" s="23" t="s">
        <v>17</v>
      </c>
      <c r="I16" s="56" t="s">
        <v>12</v>
      </c>
      <c r="J16" s="56"/>
    </row>
    <row r="17" spans="1:10" ht="15" customHeight="1">
      <c r="A17" s="52" t="s">
        <v>10</v>
      </c>
      <c r="B17" s="63" t="s">
        <v>83</v>
      </c>
      <c r="C17" s="32" t="s">
        <v>17</v>
      </c>
      <c r="D17" s="22">
        <f t="shared" ref="D17:D18" si="1">SUM(E17:H17)</f>
        <v>2224.4499999999998</v>
      </c>
      <c r="E17" s="22">
        <v>2224.4499999999998</v>
      </c>
      <c r="F17" s="23" t="s">
        <v>17</v>
      </c>
      <c r="G17" s="23" t="s">
        <v>17</v>
      </c>
      <c r="H17" s="23" t="s">
        <v>17</v>
      </c>
      <c r="I17" s="56" t="s">
        <v>67</v>
      </c>
      <c r="J17" s="56"/>
    </row>
    <row r="18" spans="1:10">
      <c r="A18" s="52"/>
      <c r="B18" s="63"/>
      <c r="C18" s="32"/>
      <c r="D18" s="22">
        <f t="shared" si="1"/>
        <v>871.52</v>
      </c>
      <c r="E18" s="22">
        <v>871.52</v>
      </c>
      <c r="F18" s="23" t="s">
        <v>17</v>
      </c>
      <c r="G18" s="23" t="s">
        <v>17</v>
      </c>
      <c r="H18" s="23" t="s">
        <v>17</v>
      </c>
      <c r="I18" s="56" t="s">
        <v>68</v>
      </c>
      <c r="J18" s="56"/>
    </row>
    <row r="19" spans="1:10" ht="27.75" customHeight="1">
      <c r="A19" s="48" t="s">
        <v>20</v>
      </c>
      <c r="B19" s="64" t="s">
        <v>98</v>
      </c>
      <c r="C19" s="23" t="s">
        <v>84</v>
      </c>
      <c r="D19" s="22">
        <f>SUM(E19:H19)</f>
        <v>603</v>
      </c>
      <c r="E19" s="23" t="s">
        <v>17</v>
      </c>
      <c r="F19" s="22">
        <v>603</v>
      </c>
      <c r="G19" s="23" t="s">
        <v>17</v>
      </c>
      <c r="H19" s="23" t="s">
        <v>17</v>
      </c>
      <c r="I19" s="56" t="s">
        <v>12</v>
      </c>
      <c r="J19" s="56"/>
    </row>
    <row r="20" spans="1:10" ht="48" customHeight="1">
      <c r="A20" s="48" t="s">
        <v>21</v>
      </c>
      <c r="B20" s="65" t="s">
        <v>79</v>
      </c>
      <c r="C20" s="22" t="s">
        <v>17</v>
      </c>
      <c r="D20" s="22">
        <f t="shared" ref="D20:D22" si="2">SUM(E20:H20)</f>
        <v>65</v>
      </c>
      <c r="E20" s="23" t="s">
        <v>17</v>
      </c>
      <c r="F20" s="22">
        <v>65</v>
      </c>
      <c r="G20" s="23" t="s">
        <v>17</v>
      </c>
      <c r="H20" s="23" t="s">
        <v>17</v>
      </c>
      <c r="I20" s="56" t="s">
        <v>68</v>
      </c>
      <c r="J20" s="56"/>
    </row>
    <row r="21" spans="1:10" ht="22.5" customHeight="1">
      <c r="A21" s="52" t="s">
        <v>70</v>
      </c>
      <c r="B21" s="63" t="s">
        <v>101</v>
      </c>
      <c r="C21" s="32" t="s">
        <v>17</v>
      </c>
      <c r="D21" s="22">
        <f t="shared" si="2"/>
        <v>1350</v>
      </c>
      <c r="E21" s="23" t="s">
        <v>17</v>
      </c>
      <c r="F21" s="23" t="s">
        <v>17</v>
      </c>
      <c r="G21" s="22">
        <v>1350</v>
      </c>
      <c r="H21" s="23" t="s">
        <v>17</v>
      </c>
      <c r="I21" s="56" t="s">
        <v>67</v>
      </c>
      <c r="J21" s="56"/>
    </row>
    <row r="22" spans="1:10" ht="22.5" customHeight="1">
      <c r="A22" s="52"/>
      <c r="B22" s="63"/>
      <c r="C22" s="32"/>
      <c r="D22" s="22">
        <f t="shared" si="2"/>
        <v>150</v>
      </c>
      <c r="E22" s="23" t="s">
        <v>17</v>
      </c>
      <c r="F22" s="23" t="s">
        <v>17</v>
      </c>
      <c r="G22" s="22">
        <v>150</v>
      </c>
      <c r="H22" s="23" t="s">
        <v>17</v>
      </c>
      <c r="I22" s="56" t="s">
        <v>68</v>
      </c>
      <c r="J22" s="56"/>
    </row>
    <row r="23" spans="1:10" s="66" customFormat="1">
      <c r="A23" s="48" t="s">
        <v>85</v>
      </c>
      <c r="B23" s="61" t="s">
        <v>102</v>
      </c>
      <c r="C23" s="22" t="s">
        <v>41</v>
      </c>
      <c r="D23" s="22">
        <f>SUM(E23:H23)</f>
        <v>603</v>
      </c>
      <c r="E23" s="23" t="s">
        <v>17</v>
      </c>
      <c r="F23" s="23" t="s">
        <v>17</v>
      </c>
      <c r="G23" s="22">
        <v>603</v>
      </c>
      <c r="H23" s="23" t="s">
        <v>17</v>
      </c>
      <c r="I23" s="56" t="s">
        <v>12</v>
      </c>
      <c r="J23" s="56"/>
    </row>
    <row r="24" spans="1:10" s="66" customFormat="1">
      <c r="A24" s="48" t="s">
        <v>103</v>
      </c>
      <c r="B24" s="61" t="s">
        <v>112</v>
      </c>
      <c r="C24" s="22" t="s">
        <v>41</v>
      </c>
      <c r="D24" s="22">
        <f>SUM(E24:H24)</f>
        <v>251.25</v>
      </c>
      <c r="E24" s="23" t="s">
        <v>17</v>
      </c>
      <c r="F24" s="23" t="s">
        <v>17</v>
      </c>
      <c r="G24" s="23" t="s">
        <v>17</v>
      </c>
      <c r="H24" s="23">
        <v>251.25</v>
      </c>
      <c r="I24" s="56" t="s">
        <v>12</v>
      </c>
      <c r="J24" s="56"/>
    </row>
    <row r="25" spans="1:10" s="55" customFormat="1">
      <c r="A25" s="53" t="s">
        <v>17</v>
      </c>
      <c r="B25" s="54" t="s">
        <v>42</v>
      </c>
      <c r="C25" s="24" t="s">
        <v>17</v>
      </c>
      <c r="D25" s="24">
        <f>SUM(D16:D24)</f>
        <v>6469.9699999999993</v>
      </c>
      <c r="E25" s="24">
        <f>SUM(E16:E24)</f>
        <v>3447.72</v>
      </c>
      <c r="F25" s="24">
        <f t="shared" ref="F25:H25" si="3">SUM(F16:F24)</f>
        <v>668</v>
      </c>
      <c r="G25" s="24">
        <f t="shared" si="3"/>
        <v>2103</v>
      </c>
      <c r="H25" s="24">
        <f t="shared" si="3"/>
        <v>251.25</v>
      </c>
      <c r="I25" s="50" t="s">
        <v>17</v>
      </c>
      <c r="J25" s="50"/>
    </row>
    <row r="26" spans="1:10">
      <c r="A26" s="48" t="s">
        <v>17</v>
      </c>
      <c r="B26" s="50" t="s">
        <v>43</v>
      </c>
      <c r="C26" s="50"/>
      <c r="D26" s="50"/>
      <c r="E26" s="50"/>
      <c r="F26" s="50"/>
      <c r="G26" s="50"/>
      <c r="H26" s="50"/>
      <c r="I26" s="50"/>
      <c r="J26" s="50"/>
    </row>
    <row r="27" spans="1:10" ht="15" customHeight="1">
      <c r="A27" s="48" t="s">
        <v>1</v>
      </c>
      <c r="B27" s="67" t="s">
        <v>81</v>
      </c>
      <c r="C27" s="62" t="s">
        <v>69</v>
      </c>
      <c r="D27" s="22">
        <f>SUM(E27:H27)</f>
        <v>58.92</v>
      </c>
      <c r="E27" s="22">
        <v>58.92</v>
      </c>
      <c r="F27" s="23" t="s">
        <v>17</v>
      </c>
      <c r="G27" s="23" t="s">
        <v>17</v>
      </c>
      <c r="H27" s="23" t="s">
        <v>17</v>
      </c>
      <c r="I27" s="56" t="s">
        <v>12</v>
      </c>
      <c r="J27" s="56"/>
    </row>
    <row r="28" spans="1:10" ht="15" customHeight="1">
      <c r="A28" s="52" t="s">
        <v>10</v>
      </c>
      <c r="B28" s="68" t="s">
        <v>99</v>
      </c>
      <c r="C28" s="32" t="s">
        <v>17</v>
      </c>
      <c r="D28" s="22">
        <f t="shared" ref="D28:D31" si="4">SUM(E28:H28)</f>
        <v>2612.6799999999998</v>
      </c>
      <c r="E28" s="22">
        <v>2612.6799999999998</v>
      </c>
      <c r="F28" s="23" t="s">
        <v>17</v>
      </c>
      <c r="G28" s="23" t="s">
        <v>17</v>
      </c>
      <c r="H28" s="23" t="s">
        <v>17</v>
      </c>
      <c r="I28" s="56" t="s">
        <v>67</v>
      </c>
      <c r="J28" s="56"/>
    </row>
    <row r="29" spans="1:10" ht="15" customHeight="1">
      <c r="A29" s="52"/>
      <c r="B29" s="69"/>
      <c r="C29" s="32"/>
      <c r="D29" s="22">
        <f t="shared" ref="D29" si="5">SUM(E29:H29)</f>
        <v>362.7</v>
      </c>
      <c r="E29" s="22">
        <v>362.7</v>
      </c>
      <c r="F29" s="23" t="s">
        <v>17</v>
      </c>
      <c r="G29" s="23" t="s">
        <v>17</v>
      </c>
      <c r="H29" s="23" t="s">
        <v>17</v>
      </c>
      <c r="I29" s="56" t="s">
        <v>68</v>
      </c>
      <c r="J29" s="56"/>
    </row>
    <row r="30" spans="1:10" ht="15" customHeight="1">
      <c r="A30" s="52"/>
      <c r="B30" s="70"/>
      <c r="C30" s="32"/>
      <c r="D30" s="22">
        <f t="shared" si="4"/>
        <v>1000</v>
      </c>
      <c r="E30" s="22">
        <v>1000</v>
      </c>
      <c r="F30" s="23" t="s">
        <v>17</v>
      </c>
      <c r="G30" s="23" t="s">
        <v>17</v>
      </c>
      <c r="H30" s="23" t="s">
        <v>17</v>
      </c>
      <c r="I30" s="56" t="s">
        <v>12</v>
      </c>
      <c r="J30" s="56"/>
    </row>
    <row r="31" spans="1:10" ht="15.75" customHeight="1">
      <c r="A31" s="52" t="s">
        <v>20</v>
      </c>
      <c r="B31" s="71" t="s">
        <v>80</v>
      </c>
      <c r="C31" s="32" t="s">
        <v>17</v>
      </c>
      <c r="D31" s="22">
        <f t="shared" si="4"/>
        <v>9000.7199999999993</v>
      </c>
      <c r="E31" s="23" t="s">
        <v>17</v>
      </c>
      <c r="F31" s="22">
        <v>9000.7199999999993</v>
      </c>
      <c r="G31" s="23" t="s">
        <v>17</v>
      </c>
      <c r="H31" s="23" t="s">
        <v>17</v>
      </c>
      <c r="I31" s="56" t="s">
        <v>67</v>
      </c>
      <c r="J31" s="56"/>
    </row>
    <row r="32" spans="1:10" ht="15.75" customHeight="1">
      <c r="A32" s="52"/>
      <c r="B32" s="71"/>
      <c r="C32" s="32"/>
      <c r="D32" s="22">
        <f t="shared" ref="D32" si="6">SUM(E32:H32)</f>
        <v>1000.08</v>
      </c>
      <c r="E32" s="23" t="s">
        <v>17</v>
      </c>
      <c r="F32" s="22">
        <v>1000.08</v>
      </c>
      <c r="G32" s="23" t="s">
        <v>17</v>
      </c>
      <c r="H32" s="23" t="s">
        <v>17</v>
      </c>
      <c r="I32" s="56" t="s">
        <v>68</v>
      </c>
      <c r="J32" s="56"/>
    </row>
    <row r="33" spans="1:10">
      <c r="A33" s="48" t="s">
        <v>21</v>
      </c>
      <c r="B33" s="67" t="s">
        <v>86</v>
      </c>
      <c r="C33" s="62" t="s">
        <v>87</v>
      </c>
      <c r="D33" s="22">
        <f>SUM(E33:H33)</f>
        <v>101</v>
      </c>
      <c r="E33" s="22" t="s">
        <v>17</v>
      </c>
      <c r="F33" s="22">
        <v>101</v>
      </c>
      <c r="G33" s="23" t="s">
        <v>17</v>
      </c>
      <c r="H33" s="23" t="s">
        <v>17</v>
      </c>
      <c r="I33" s="56" t="s">
        <v>12</v>
      </c>
      <c r="J33" s="56"/>
    </row>
    <row r="34" spans="1:10">
      <c r="A34" s="52" t="s">
        <v>70</v>
      </c>
      <c r="B34" s="71" t="s">
        <v>88</v>
      </c>
      <c r="C34" s="32" t="s">
        <v>17</v>
      </c>
      <c r="D34" s="22">
        <f t="shared" ref="D34:D38" si="7">SUM(E34:H34)</f>
        <v>545.46</v>
      </c>
      <c r="E34" s="23" t="s">
        <v>17</v>
      </c>
      <c r="F34" s="22">
        <v>545.46</v>
      </c>
      <c r="G34" s="23" t="s">
        <v>17</v>
      </c>
      <c r="H34" s="23" t="s">
        <v>17</v>
      </c>
      <c r="I34" s="56" t="s">
        <v>67</v>
      </c>
      <c r="J34" s="56"/>
    </row>
    <row r="35" spans="1:10">
      <c r="A35" s="52"/>
      <c r="B35" s="71"/>
      <c r="C35" s="32"/>
      <c r="D35" s="22">
        <f t="shared" si="7"/>
        <v>60.6</v>
      </c>
      <c r="E35" s="23" t="s">
        <v>17</v>
      </c>
      <c r="F35" s="22">
        <v>60.6</v>
      </c>
      <c r="G35" s="23" t="s">
        <v>17</v>
      </c>
      <c r="H35" s="23" t="s">
        <v>17</v>
      </c>
      <c r="I35" s="56" t="s">
        <v>68</v>
      </c>
      <c r="J35" s="56"/>
    </row>
    <row r="36" spans="1:10" ht="44.25" customHeight="1">
      <c r="A36" s="48" t="s">
        <v>85</v>
      </c>
      <c r="B36" s="65" t="s">
        <v>89</v>
      </c>
      <c r="C36" s="22" t="s">
        <v>90</v>
      </c>
      <c r="D36" s="22">
        <f t="shared" si="7"/>
        <v>33.200000000000003</v>
      </c>
      <c r="E36" s="23" t="s">
        <v>17</v>
      </c>
      <c r="F36" s="22">
        <v>33.200000000000003</v>
      </c>
      <c r="G36" s="23" t="s">
        <v>17</v>
      </c>
      <c r="H36" s="23" t="s">
        <v>17</v>
      </c>
      <c r="I36" s="56" t="s">
        <v>68</v>
      </c>
      <c r="J36" s="56"/>
    </row>
    <row r="37" spans="1:10" ht="15.75" customHeight="1">
      <c r="A37" s="52" t="s">
        <v>103</v>
      </c>
      <c r="B37" s="71" t="s">
        <v>104</v>
      </c>
      <c r="C37" s="32" t="s">
        <v>90</v>
      </c>
      <c r="D37" s="22">
        <f t="shared" si="7"/>
        <v>1080</v>
      </c>
      <c r="E37" s="23" t="s">
        <v>17</v>
      </c>
      <c r="F37" s="23" t="s">
        <v>17</v>
      </c>
      <c r="G37" s="23">
        <v>1080</v>
      </c>
      <c r="H37" s="23" t="s">
        <v>17</v>
      </c>
      <c r="I37" s="56" t="s">
        <v>67</v>
      </c>
      <c r="J37" s="56"/>
    </row>
    <row r="38" spans="1:10" ht="15.75" customHeight="1">
      <c r="A38" s="52"/>
      <c r="B38" s="71"/>
      <c r="C38" s="32"/>
      <c r="D38" s="22">
        <f t="shared" si="7"/>
        <v>120</v>
      </c>
      <c r="E38" s="23" t="s">
        <v>17</v>
      </c>
      <c r="F38" s="23" t="s">
        <v>17</v>
      </c>
      <c r="G38" s="23">
        <v>120</v>
      </c>
      <c r="H38" s="23" t="s">
        <v>17</v>
      </c>
      <c r="I38" s="56" t="s">
        <v>68</v>
      </c>
      <c r="J38" s="56"/>
    </row>
    <row r="39" spans="1:10">
      <c r="A39" s="48" t="s">
        <v>113</v>
      </c>
      <c r="B39" s="67" t="s">
        <v>105</v>
      </c>
      <c r="C39" s="62" t="s">
        <v>87</v>
      </c>
      <c r="D39" s="22">
        <f>SUM(E39:H39)</f>
        <v>101</v>
      </c>
      <c r="E39" s="22" t="s">
        <v>17</v>
      </c>
      <c r="F39" s="22" t="s">
        <v>17</v>
      </c>
      <c r="G39" s="22">
        <v>101</v>
      </c>
      <c r="H39" s="23" t="s">
        <v>17</v>
      </c>
      <c r="I39" s="56" t="s">
        <v>12</v>
      </c>
      <c r="J39" s="56"/>
    </row>
    <row r="40" spans="1:10">
      <c r="A40" s="48" t="s">
        <v>116</v>
      </c>
      <c r="B40" s="67" t="s">
        <v>117</v>
      </c>
      <c r="C40" s="62" t="s">
        <v>118</v>
      </c>
      <c r="D40" s="22">
        <f>SUM(E40:H40)</f>
        <v>42.08</v>
      </c>
      <c r="E40" s="22" t="s">
        <v>17</v>
      </c>
      <c r="F40" s="22" t="s">
        <v>17</v>
      </c>
      <c r="G40" s="22" t="s">
        <v>17</v>
      </c>
      <c r="H40" s="22">
        <v>42.08</v>
      </c>
      <c r="I40" s="56" t="s">
        <v>12</v>
      </c>
      <c r="J40" s="56"/>
    </row>
    <row r="41" spans="1:10">
      <c r="A41" s="53" t="s">
        <v>17</v>
      </c>
      <c r="B41" s="54" t="s">
        <v>42</v>
      </c>
      <c r="C41" s="24" t="s">
        <v>17</v>
      </c>
      <c r="D41" s="24">
        <f>SUM(D27:D40)</f>
        <v>16118.439999999999</v>
      </c>
      <c r="E41" s="24">
        <f>SUM(E27:E40)</f>
        <v>4034.2999999999997</v>
      </c>
      <c r="F41" s="24">
        <f t="shared" ref="F41:H41" si="8">SUM(F27:F40)</f>
        <v>10741.06</v>
      </c>
      <c r="G41" s="24">
        <f t="shared" si="8"/>
        <v>1301</v>
      </c>
      <c r="H41" s="24">
        <f t="shared" si="8"/>
        <v>42.08</v>
      </c>
      <c r="I41" s="50" t="s">
        <v>17</v>
      </c>
      <c r="J41" s="50"/>
    </row>
    <row r="42" spans="1:10">
      <c r="A42" s="48" t="s">
        <v>17</v>
      </c>
      <c r="B42" s="50" t="s">
        <v>47</v>
      </c>
      <c r="C42" s="50"/>
      <c r="D42" s="50"/>
      <c r="E42" s="50"/>
      <c r="F42" s="50"/>
      <c r="G42" s="50"/>
      <c r="H42" s="50"/>
      <c r="I42" s="50"/>
      <c r="J42" s="50"/>
    </row>
    <row r="43" spans="1:10" ht="17.25" customHeight="1">
      <c r="A43" s="48" t="s">
        <v>1</v>
      </c>
      <c r="B43" s="72" t="s">
        <v>75</v>
      </c>
      <c r="C43" s="73" t="s">
        <v>46</v>
      </c>
      <c r="D43" s="22">
        <f>SUM(E43:H43)</f>
        <v>40.83</v>
      </c>
      <c r="E43" s="23">
        <v>40.83</v>
      </c>
      <c r="F43" s="23" t="s">
        <v>17</v>
      </c>
      <c r="G43" s="23" t="s">
        <v>17</v>
      </c>
      <c r="H43" s="23" t="s">
        <v>17</v>
      </c>
      <c r="I43" s="56" t="s">
        <v>12</v>
      </c>
      <c r="J43" s="56"/>
    </row>
    <row r="44" spans="1:10">
      <c r="A44" s="48" t="s">
        <v>10</v>
      </c>
      <c r="B44" s="74" t="s">
        <v>50</v>
      </c>
      <c r="C44" s="75" t="s">
        <v>92</v>
      </c>
      <c r="D44" s="22">
        <f>SUM(E44:H44)</f>
        <v>70</v>
      </c>
      <c r="E44" s="23" t="s">
        <v>17</v>
      </c>
      <c r="F44" s="22">
        <v>70</v>
      </c>
      <c r="G44" s="22" t="s">
        <v>17</v>
      </c>
      <c r="H44" s="22" t="s">
        <v>17</v>
      </c>
      <c r="I44" s="56" t="s">
        <v>12</v>
      </c>
      <c r="J44" s="56"/>
    </row>
    <row r="45" spans="1:10">
      <c r="A45" s="48" t="s">
        <v>20</v>
      </c>
      <c r="B45" s="74" t="s">
        <v>50</v>
      </c>
      <c r="C45" s="75" t="s">
        <v>92</v>
      </c>
      <c r="D45" s="22">
        <f>SUM(E45:H45)</f>
        <v>70</v>
      </c>
      <c r="E45" s="23" t="s">
        <v>17</v>
      </c>
      <c r="F45" s="23" t="s">
        <v>17</v>
      </c>
      <c r="G45" s="22">
        <v>70</v>
      </c>
      <c r="H45" s="22" t="s">
        <v>17</v>
      </c>
      <c r="I45" s="56" t="s">
        <v>12</v>
      </c>
      <c r="J45" s="56"/>
    </row>
    <row r="46" spans="1:10" ht="30" customHeight="1">
      <c r="A46" s="48" t="s">
        <v>21</v>
      </c>
      <c r="B46" s="76" t="s">
        <v>106</v>
      </c>
      <c r="C46" s="22" t="s">
        <v>107</v>
      </c>
      <c r="D46" s="22">
        <f>SUM(E46:H46)</f>
        <v>151.80000000000001</v>
      </c>
      <c r="E46" s="22" t="s">
        <v>17</v>
      </c>
      <c r="F46" s="22" t="s">
        <v>17</v>
      </c>
      <c r="G46" s="22">
        <v>151.80000000000001</v>
      </c>
      <c r="H46" s="22" t="s">
        <v>17</v>
      </c>
      <c r="I46" s="56" t="s">
        <v>68</v>
      </c>
      <c r="J46" s="56"/>
    </row>
    <row r="47" spans="1:10" ht="15.75" customHeight="1">
      <c r="A47" s="57" t="s">
        <v>70</v>
      </c>
      <c r="B47" s="68" t="s">
        <v>114</v>
      </c>
      <c r="C47" s="77" t="s">
        <v>107</v>
      </c>
      <c r="D47" s="22">
        <f>SUM(E47:H47)</f>
        <v>2484</v>
      </c>
      <c r="E47" s="22" t="s">
        <v>17</v>
      </c>
      <c r="F47" s="22" t="s">
        <v>17</v>
      </c>
      <c r="G47" s="22" t="s">
        <v>17</v>
      </c>
      <c r="H47" s="22">
        <v>2484</v>
      </c>
      <c r="I47" s="56" t="s">
        <v>67</v>
      </c>
      <c r="J47" s="56"/>
    </row>
    <row r="48" spans="1:10" ht="15.75" customHeight="1">
      <c r="A48" s="58"/>
      <c r="B48" s="70"/>
      <c r="C48" s="78"/>
      <c r="D48" s="22">
        <f>SUM(E48:H48)</f>
        <v>276</v>
      </c>
      <c r="E48" s="22" t="s">
        <v>17</v>
      </c>
      <c r="F48" s="22" t="s">
        <v>17</v>
      </c>
      <c r="G48" s="22" t="s">
        <v>17</v>
      </c>
      <c r="H48" s="22">
        <v>276</v>
      </c>
      <c r="I48" s="56" t="s">
        <v>68</v>
      </c>
      <c r="J48" s="56"/>
    </row>
    <row r="49" spans="1:10">
      <c r="A49" s="59" t="s">
        <v>85</v>
      </c>
      <c r="B49" s="74" t="s">
        <v>115</v>
      </c>
      <c r="C49" s="22" t="s">
        <v>48</v>
      </c>
      <c r="D49" s="22">
        <f>SUM(E49:H49)</f>
        <v>29.17</v>
      </c>
      <c r="E49" s="22" t="s">
        <v>17</v>
      </c>
      <c r="F49" s="22" t="s">
        <v>17</v>
      </c>
      <c r="G49" s="22" t="s">
        <v>17</v>
      </c>
      <c r="H49" s="22">
        <v>29.17</v>
      </c>
      <c r="I49" s="56" t="s">
        <v>12</v>
      </c>
      <c r="J49" s="56"/>
    </row>
    <row r="50" spans="1:10">
      <c r="A50" s="53" t="s">
        <v>17</v>
      </c>
      <c r="B50" s="54" t="s">
        <v>42</v>
      </c>
      <c r="C50" s="24" t="s">
        <v>17</v>
      </c>
      <c r="D50" s="24">
        <f>SUM(D43:D49)</f>
        <v>3121.8</v>
      </c>
      <c r="E50" s="24">
        <f>SUM(E43:E49)</f>
        <v>40.83</v>
      </c>
      <c r="F50" s="24">
        <f t="shared" ref="F50:H50" si="9">SUM(F43:F49)</f>
        <v>70</v>
      </c>
      <c r="G50" s="24">
        <f t="shared" si="9"/>
        <v>221.8</v>
      </c>
      <c r="H50" s="24">
        <f t="shared" si="9"/>
        <v>2789.17</v>
      </c>
      <c r="I50" s="50" t="s">
        <v>17</v>
      </c>
      <c r="J50" s="50"/>
    </row>
    <row r="51" spans="1:10">
      <c r="A51" s="48" t="s">
        <v>17</v>
      </c>
      <c r="B51" s="50" t="s">
        <v>44</v>
      </c>
      <c r="C51" s="50"/>
      <c r="D51" s="50"/>
      <c r="E51" s="50"/>
      <c r="F51" s="50"/>
      <c r="G51" s="50"/>
      <c r="H51" s="50"/>
      <c r="I51" s="50"/>
      <c r="J51" s="50"/>
    </row>
    <row r="52" spans="1:10" ht="31.5" customHeight="1">
      <c r="A52" s="48" t="s">
        <v>1</v>
      </c>
      <c r="B52" s="80" t="s">
        <v>76</v>
      </c>
      <c r="C52" s="22" t="s">
        <v>49</v>
      </c>
      <c r="D52" s="22">
        <f t="shared" ref="D52:D56" si="10">SUM(E52:H52)</f>
        <v>15.75</v>
      </c>
      <c r="E52" s="22">
        <v>15.75</v>
      </c>
      <c r="F52" s="23" t="s">
        <v>17</v>
      </c>
      <c r="G52" s="23" t="s">
        <v>17</v>
      </c>
      <c r="H52" s="23" t="s">
        <v>17</v>
      </c>
      <c r="I52" s="56" t="s">
        <v>12</v>
      </c>
      <c r="J52" s="56"/>
    </row>
    <row r="53" spans="1:10">
      <c r="A53" s="48" t="s">
        <v>10</v>
      </c>
      <c r="B53" s="67" t="s">
        <v>91</v>
      </c>
      <c r="C53" s="62" t="s">
        <v>92</v>
      </c>
      <c r="D53" s="22">
        <f t="shared" ref="D53:D55" si="11">SUM(E53:H53)</f>
        <v>27</v>
      </c>
      <c r="E53" s="23" t="s">
        <v>17</v>
      </c>
      <c r="F53" s="23">
        <v>27</v>
      </c>
      <c r="G53" s="23" t="s">
        <v>17</v>
      </c>
      <c r="H53" s="23" t="s">
        <v>17</v>
      </c>
      <c r="I53" s="56" t="s">
        <v>12</v>
      </c>
      <c r="J53" s="56"/>
    </row>
    <row r="54" spans="1:10">
      <c r="A54" s="52" t="s">
        <v>20</v>
      </c>
      <c r="B54" s="81" t="s">
        <v>93</v>
      </c>
      <c r="C54" s="32" t="s">
        <v>17</v>
      </c>
      <c r="D54" s="22">
        <f t="shared" si="11"/>
        <v>4019.9</v>
      </c>
      <c r="E54" s="23" t="s">
        <v>17</v>
      </c>
      <c r="F54" s="22">
        <v>4019.9</v>
      </c>
      <c r="G54" s="23" t="s">
        <v>17</v>
      </c>
      <c r="H54" s="23" t="s">
        <v>17</v>
      </c>
      <c r="I54" s="56" t="s">
        <v>67</v>
      </c>
      <c r="J54" s="56"/>
    </row>
    <row r="55" spans="1:10">
      <c r="A55" s="52"/>
      <c r="B55" s="81"/>
      <c r="C55" s="32"/>
      <c r="D55" s="22">
        <f t="shared" si="11"/>
        <v>446.7</v>
      </c>
      <c r="E55" s="23" t="s">
        <v>17</v>
      </c>
      <c r="F55" s="22">
        <v>446.7</v>
      </c>
      <c r="G55" s="23" t="s">
        <v>17</v>
      </c>
      <c r="H55" s="23" t="s">
        <v>17</v>
      </c>
      <c r="I55" s="56" t="s">
        <v>68</v>
      </c>
      <c r="J55" s="56"/>
    </row>
    <row r="56" spans="1:10">
      <c r="A56" s="48" t="s">
        <v>21</v>
      </c>
      <c r="B56" s="67" t="s">
        <v>91</v>
      </c>
      <c r="C56" s="62" t="s">
        <v>92</v>
      </c>
      <c r="D56" s="22">
        <f t="shared" si="10"/>
        <v>27</v>
      </c>
      <c r="E56" s="23" t="s">
        <v>17</v>
      </c>
      <c r="F56" s="23" t="s">
        <v>17</v>
      </c>
      <c r="G56" s="23">
        <v>27</v>
      </c>
      <c r="H56" s="23" t="s">
        <v>17</v>
      </c>
      <c r="I56" s="56" t="s">
        <v>12</v>
      </c>
      <c r="J56" s="56"/>
    </row>
    <row r="57" spans="1:10">
      <c r="A57" s="48" t="s">
        <v>70</v>
      </c>
      <c r="B57" s="79" t="s">
        <v>40</v>
      </c>
      <c r="C57" s="62" t="s">
        <v>111</v>
      </c>
      <c r="D57" s="22">
        <f t="shared" ref="D57" si="12">SUM(E57:H57)</f>
        <v>11.25</v>
      </c>
      <c r="E57" s="22" t="s">
        <v>17</v>
      </c>
      <c r="F57" s="22" t="s">
        <v>17</v>
      </c>
      <c r="G57" s="22" t="s">
        <v>17</v>
      </c>
      <c r="H57" s="22">
        <v>11.25</v>
      </c>
      <c r="I57" s="56" t="s">
        <v>12</v>
      </c>
      <c r="J57" s="56"/>
    </row>
    <row r="58" spans="1:10" ht="45" customHeight="1">
      <c r="A58" s="48" t="s">
        <v>85</v>
      </c>
      <c r="B58" s="65" t="s">
        <v>120</v>
      </c>
      <c r="C58" s="22" t="s">
        <v>17</v>
      </c>
      <c r="D58" s="22">
        <f t="shared" ref="D58" si="13">SUM(E58:H58)</f>
        <v>1730</v>
      </c>
      <c r="E58" s="23" t="s">
        <v>17</v>
      </c>
      <c r="F58" s="23" t="s">
        <v>17</v>
      </c>
      <c r="G58" s="23" t="s">
        <v>17</v>
      </c>
      <c r="H58" s="23">
        <v>1730</v>
      </c>
      <c r="I58" s="56" t="s">
        <v>68</v>
      </c>
      <c r="J58" s="56"/>
    </row>
    <row r="59" spans="1:10">
      <c r="A59" s="53" t="s">
        <v>17</v>
      </c>
      <c r="B59" s="54" t="s">
        <v>42</v>
      </c>
      <c r="C59" s="24" t="s">
        <v>17</v>
      </c>
      <c r="D59" s="24">
        <f>SUM(D52:D58)</f>
        <v>6277.6</v>
      </c>
      <c r="E59" s="24">
        <f>SUM(E52:E58)</f>
        <v>15.75</v>
      </c>
      <c r="F59" s="24">
        <f t="shared" ref="F59:H59" si="14">SUM(F52:F58)</f>
        <v>4493.6000000000004</v>
      </c>
      <c r="G59" s="24">
        <f t="shared" si="14"/>
        <v>27</v>
      </c>
      <c r="H59" s="24">
        <f t="shared" si="14"/>
        <v>1741.25</v>
      </c>
      <c r="I59" s="50" t="s">
        <v>17</v>
      </c>
      <c r="J59" s="50"/>
    </row>
    <row r="60" spans="1:10">
      <c r="A60" s="48" t="s">
        <v>17</v>
      </c>
      <c r="B60" s="50" t="s">
        <v>51</v>
      </c>
      <c r="C60" s="50"/>
      <c r="D60" s="50"/>
      <c r="E60" s="50"/>
      <c r="F60" s="50"/>
      <c r="G60" s="50"/>
      <c r="H60" s="50"/>
      <c r="I60" s="50"/>
      <c r="J60" s="50"/>
    </row>
    <row r="61" spans="1:10">
      <c r="A61" s="48" t="s">
        <v>1</v>
      </c>
      <c r="B61" s="79" t="s">
        <v>77</v>
      </c>
      <c r="C61" s="62" t="s">
        <v>46</v>
      </c>
      <c r="D61" s="22">
        <f t="shared" ref="D61:D62" si="15">SUM(E61:H61)</f>
        <v>3.5</v>
      </c>
      <c r="E61" s="22">
        <v>3.5</v>
      </c>
      <c r="F61" s="22" t="s">
        <v>17</v>
      </c>
      <c r="G61" s="22" t="s">
        <v>17</v>
      </c>
      <c r="H61" s="22" t="s">
        <v>17</v>
      </c>
      <c r="I61" s="56" t="s">
        <v>12</v>
      </c>
      <c r="J61" s="56"/>
    </row>
    <row r="62" spans="1:10">
      <c r="A62" s="48" t="s">
        <v>10</v>
      </c>
      <c r="B62" s="79" t="s">
        <v>95</v>
      </c>
      <c r="C62" s="62" t="s">
        <v>46</v>
      </c>
      <c r="D62" s="22">
        <f t="shared" si="15"/>
        <v>6</v>
      </c>
      <c r="E62" s="22" t="s">
        <v>17</v>
      </c>
      <c r="F62" s="22">
        <v>6</v>
      </c>
      <c r="G62" s="22" t="s">
        <v>17</v>
      </c>
      <c r="H62" s="22" t="s">
        <v>17</v>
      </c>
      <c r="I62" s="56" t="s">
        <v>12</v>
      </c>
      <c r="J62" s="56"/>
    </row>
    <row r="63" spans="1:10">
      <c r="A63" s="48" t="s">
        <v>20</v>
      </c>
      <c r="B63" s="79" t="s">
        <v>123</v>
      </c>
      <c r="C63" s="62" t="s">
        <v>46</v>
      </c>
      <c r="D63" s="22">
        <f t="shared" ref="D63" si="16">SUM(E63:H63)</f>
        <v>6</v>
      </c>
      <c r="E63" s="22" t="s">
        <v>17</v>
      </c>
      <c r="F63" s="22" t="s">
        <v>17</v>
      </c>
      <c r="G63" s="22">
        <v>6</v>
      </c>
      <c r="H63" s="22" t="s">
        <v>17</v>
      </c>
      <c r="I63" s="56" t="s">
        <v>12</v>
      </c>
      <c r="J63" s="56"/>
    </row>
    <row r="64" spans="1:10" ht="30.75" customHeight="1">
      <c r="A64" s="48" t="s">
        <v>21</v>
      </c>
      <c r="B64" s="65" t="s">
        <v>96</v>
      </c>
      <c r="C64" s="22" t="s">
        <v>97</v>
      </c>
      <c r="D64" s="22">
        <f t="shared" ref="D64:D66" si="17">SUM(E64:H64)</f>
        <v>31.9</v>
      </c>
      <c r="E64" s="23" t="s">
        <v>17</v>
      </c>
      <c r="F64" s="22">
        <v>31.9</v>
      </c>
      <c r="G64" s="23" t="s">
        <v>17</v>
      </c>
      <c r="H64" s="23" t="s">
        <v>17</v>
      </c>
      <c r="I64" s="56" t="s">
        <v>68</v>
      </c>
      <c r="J64" s="56"/>
    </row>
    <row r="65" spans="1:10">
      <c r="A65" s="52" t="s">
        <v>70</v>
      </c>
      <c r="B65" s="81" t="s">
        <v>108</v>
      </c>
      <c r="C65" s="32" t="s">
        <v>97</v>
      </c>
      <c r="D65" s="22">
        <f t="shared" si="17"/>
        <v>900</v>
      </c>
      <c r="E65" s="23" t="s">
        <v>17</v>
      </c>
      <c r="F65" s="23" t="s">
        <v>17</v>
      </c>
      <c r="G65" s="22">
        <v>900</v>
      </c>
      <c r="H65" s="23" t="s">
        <v>17</v>
      </c>
      <c r="I65" s="56" t="s">
        <v>67</v>
      </c>
      <c r="J65" s="56"/>
    </row>
    <row r="66" spans="1:10">
      <c r="A66" s="52"/>
      <c r="B66" s="81"/>
      <c r="C66" s="32"/>
      <c r="D66" s="22">
        <f t="shared" si="17"/>
        <v>100</v>
      </c>
      <c r="E66" s="23" t="s">
        <v>17</v>
      </c>
      <c r="F66" s="23" t="s">
        <v>17</v>
      </c>
      <c r="G66" s="22">
        <v>100</v>
      </c>
      <c r="H66" s="23" t="s">
        <v>17</v>
      </c>
      <c r="I66" s="56" t="s">
        <v>68</v>
      </c>
      <c r="J66" s="56"/>
    </row>
    <row r="67" spans="1:10" ht="30.75" customHeight="1">
      <c r="A67" s="48" t="s">
        <v>85</v>
      </c>
      <c r="B67" s="65" t="s">
        <v>109</v>
      </c>
      <c r="C67" s="22" t="s">
        <v>97</v>
      </c>
      <c r="D67" s="22">
        <f t="shared" ref="D67" si="18">SUM(E67:H67)</f>
        <v>350</v>
      </c>
      <c r="E67" s="23" t="s">
        <v>17</v>
      </c>
      <c r="F67" s="23" t="s">
        <v>17</v>
      </c>
      <c r="G67" s="23">
        <v>350</v>
      </c>
      <c r="H67" s="23" t="s">
        <v>17</v>
      </c>
      <c r="I67" s="56" t="s">
        <v>68</v>
      </c>
      <c r="J67" s="56"/>
    </row>
    <row r="68" spans="1:10" ht="15.75" customHeight="1">
      <c r="A68" s="57" t="s">
        <v>103</v>
      </c>
      <c r="B68" s="82" t="s">
        <v>119</v>
      </c>
      <c r="C68" s="77" t="s">
        <v>97</v>
      </c>
      <c r="D68" s="22">
        <f t="shared" ref="D68" si="19">SUM(E68:H68)</f>
        <v>1800</v>
      </c>
      <c r="E68" s="23" t="s">
        <v>17</v>
      </c>
      <c r="F68" s="23" t="s">
        <v>17</v>
      </c>
      <c r="G68" s="23" t="s">
        <v>17</v>
      </c>
      <c r="H68" s="23">
        <v>1800</v>
      </c>
      <c r="I68" s="56" t="s">
        <v>67</v>
      </c>
      <c r="J68" s="56"/>
    </row>
    <row r="69" spans="1:10" ht="15.75" customHeight="1">
      <c r="A69" s="58"/>
      <c r="B69" s="83"/>
      <c r="C69" s="78"/>
      <c r="D69" s="22">
        <f t="shared" ref="D69" si="20">SUM(E69:H69)</f>
        <v>200</v>
      </c>
      <c r="E69" s="23" t="s">
        <v>17</v>
      </c>
      <c r="F69" s="23" t="s">
        <v>17</v>
      </c>
      <c r="G69" s="23" t="s">
        <v>17</v>
      </c>
      <c r="H69" s="23">
        <v>200</v>
      </c>
      <c r="I69" s="56" t="s">
        <v>68</v>
      </c>
      <c r="J69" s="56"/>
    </row>
    <row r="70" spans="1:10">
      <c r="A70" s="48" t="s">
        <v>113</v>
      </c>
      <c r="B70" s="79" t="s">
        <v>40</v>
      </c>
      <c r="C70" s="62" t="s">
        <v>49</v>
      </c>
      <c r="D70" s="22">
        <f t="shared" ref="D70" si="21">SUM(E70:H70)</f>
        <v>2.5</v>
      </c>
      <c r="E70" s="22" t="s">
        <v>17</v>
      </c>
      <c r="F70" s="22" t="s">
        <v>17</v>
      </c>
      <c r="G70" s="22" t="s">
        <v>17</v>
      </c>
      <c r="H70" s="22">
        <v>2.5</v>
      </c>
      <c r="I70" s="56" t="s">
        <v>12</v>
      </c>
      <c r="J70" s="56"/>
    </row>
    <row r="71" spans="1:10">
      <c r="A71" s="53" t="s">
        <v>17</v>
      </c>
      <c r="B71" s="54" t="s">
        <v>42</v>
      </c>
      <c r="C71" s="24" t="s">
        <v>17</v>
      </c>
      <c r="D71" s="24">
        <f>SUM(D61:D70)</f>
        <v>3399.9</v>
      </c>
      <c r="E71" s="24">
        <f>SUM(E61:E70)</f>
        <v>3.5</v>
      </c>
      <c r="F71" s="24">
        <f t="shared" ref="F71:H71" si="22">SUM(F61:F70)</f>
        <v>37.9</v>
      </c>
      <c r="G71" s="24">
        <f t="shared" si="22"/>
        <v>1356</v>
      </c>
      <c r="H71" s="24">
        <f t="shared" si="22"/>
        <v>2002.5</v>
      </c>
      <c r="I71" s="50" t="s">
        <v>17</v>
      </c>
      <c r="J71" s="50"/>
    </row>
    <row r="72" spans="1:10">
      <c r="A72" s="48" t="s">
        <v>17</v>
      </c>
      <c r="B72" s="50" t="s">
        <v>45</v>
      </c>
      <c r="C72" s="50"/>
      <c r="D72" s="50"/>
      <c r="E72" s="50"/>
      <c r="F72" s="50"/>
      <c r="G72" s="50"/>
      <c r="H72" s="50"/>
      <c r="I72" s="50"/>
      <c r="J72" s="50"/>
    </row>
    <row r="73" spans="1:10">
      <c r="A73" s="48" t="s">
        <v>1</v>
      </c>
      <c r="B73" s="67" t="s">
        <v>78</v>
      </c>
      <c r="C73" s="62" t="s">
        <v>46</v>
      </c>
      <c r="D73" s="22">
        <f t="shared" ref="D73" si="23">SUM(E73:H73)</f>
        <v>1.17</v>
      </c>
      <c r="E73" s="23">
        <v>1.17</v>
      </c>
      <c r="F73" s="23" t="s">
        <v>17</v>
      </c>
      <c r="G73" s="23" t="s">
        <v>17</v>
      </c>
      <c r="H73" s="22" t="s">
        <v>17</v>
      </c>
      <c r="I73" s="56" t="s">
        <v>12</v>
      </c>
      <c r="J73" s="56"/>
    </row>
    <row r="74" spans="1:10">
      <c r="A74" s="48" t="s">
        <v>10</v>
      </c>
      <c r="B74" s="79" t="s">
        <v>40</v>
      </c>
      <c r="C74" s="62" t="s">
        <v>94</v>
      </c>
      <c r="D74" s="22">
        <f t="shared" ref="D74" si="24">SUM(E74:H74)</f>
        <v>2</v>
      </c>
      <c r="E74" s="22" t="s">
        <v>17</v>
      </c>
      <c r="F74" s="22">
        <v>2</v>
      </c>
      <c r="G74" s="22" t="s">
        <v>17</v>
      </c>
      <c r="H74" s="22" t="s">
        <v>17</v>
      </c>
      <c r="I74" s="56" t="s">
        <v>12</v>
      </c>
      <c r="J74" s="56"/>
    </row>
    <row r="75" spans="1:10">
      <c r="A75" s="48" t="s">
        <v>20</v>
      </c>
      <c r="B75" s="79" t="s">
        <v>110</v>
      </c>
      <c r="C75" s="62" t="s">
        <v>111</v>
      </c>
      <c r="D75" s="22">
        <f t="shared" ref="D75" si="25">SUM(E75:H75)</f>
        <v>2</v>
      </c>
      <c r="E75" s="22" t="s">
        <v>17</v>
      </c>
      <c r="F75" s="22" t="s">
        <v>17</v>
      </c>
      <c r="G75" s="22">
        <v>2</v>
      </c>
      <c r="H75" s="22" t="s">
        <v>17</v>
      </c>
      <c r="I75" s="56" t="s">
        <v>12</v>
      </c>
      <c r="J75" s="56"/>
    </row>
    <row r="76" spans="1:10">
      <c r="A76" s="48" t="s">
        <v>21</v>
      </c>
      <c r="B76" s="79" t="s">
        <v>40</v>
      </c>
      <c r="C76" s="62" t="s">
        <v>46</v>
      </c>
      <c r="D76" s="22">
        <f t="shared" ref="D76" si="26">SUM(E76:H76)</f>
        <v>0.83</v>
      </c>
      <c r="E76" s="22" t="s">
        <v>17</v>
      </c>
      <c r="F76" s="22" t="s">
        <v>17</v>
      </c>
      <c r="G76" s="22" t="s">
        <v>17</v>
      </c>
      <c r="H76" s="22">
        <v>0.83</v>
      </c>
      <c r="I76" s="56" t="s">
        <v>12</v>
      </c>
      <c r="J76" s="56"/>
    </row>
    <row r="77" spans="1:10">
      <c r="A77" s="60"/>
      <c r="B77" s="54" t="s">
        <v>42</v>
      </c>
      <c r="C77" s="24" t="s">
        <v>17</v>
      </c>
      <c r="D77" s="24">
        <f>SUM(D73:D76)</f>
        <v>6</v>
      </c>
      <c r="E77" s="24">
        <f>SUM(E73:E76)</f>
        <v>1.17</v>
      </c>
      <c r="F77" s="24">
        <f t="shared" ref="F77:H77" si="27">SUM(F73:F76)</f>
        <v>2</v>
      </c>
      <c r="G77" s="24">
        <f t="shared" si="27"/>
        <v>2</v>
      </c>
      <c r="H77" s="24">
        <f t="shared" si="27"/>
        <v>0.83</v>
      </c>
      <c r="I77" s="50" t="s">
        <v>17</v>
      </c>
      <c r="J77" s="50"/>
    </row>
    <row r="78" spans="1:10" ht="34.5" customHeight="1">
      <c r="A78" s="28" t="s">
        <v>66</v>
      </c>
      <c r="B78" s="28"/>
      <c r="C78" s="28"/>
      <c r="D78" s="28"/>
      <c r="E78" s="28"/>
      <c r="F78" s="28"/>
      <c r="G78" s="28"/>
      <c r="H78" s="28"/>
      <c r="I78" s="28"/>
      <c r="J78" s="28"/>
    </row>
  </sheetData>
  <mergeCells count="117">
    <mergeCell ref="A47:A48"/>
    <mergeCell ref="B47:B48"/>
    <mergeCell ref="C47:C48"/>
    <mergeCell ref="I48:J48"/>
    <mergeCell ref="I68:J68"/>
    <mergeCell ref="B68:B69"/>
    <mergeCell ref="A68:A69"/>
    <mergeCell ref="C68:C69"/>
    <mergeCell ref="I57:J57"/>
    <mergeCell ref="I58:J58"/>
    <mergeCell ref="I63:J63"/>
    <mergeCell ref="B65:B66"/>
    <mergeCell ref="C65:C66"/>
    <mergeCell ref="I65:J65"/>
    <mergeCell ref="I66:J66"/>
    <mergeCell ref="I67:J67"/>
    <mergeCell ref="A28:A30"/>
    <mergeCell ref="A21:A22"/>
    <mergeCell ref="B21:B22"/>
    <mergeCell ref="C21:C22"/>
    <mergeCell ref="A37:A38"/>
    <mergeCell ref="B37:B38"/>
    <mergeCell ref="C37:C38"/>
    <mergeCell ref="A17:A18"/>
    <mergeCell ref="B17:B18"/>
    <mergeCell ref="I12:J12"/>
    <mergeCell ref="I13:J13"/>
    <mergeCell ref="I14:J14"/>
    <mergeCell ref="B31:B32"/>
    <mergeCell ref="A31:A32"/>
    <mergeCell ref="C31:C32"/>
    <mergeCell ref="I32:J32"/>
    <mergeCell ref="A34:A35"/>
    <mergeCell ref="B34:B35"/>
    <mergeCell ref="C34:C35"/>
    <mergeCell ref="I34:J34"/>
    <mergeCell ref="I35:J35"/>
    <mergeCell ref="B13:C13"/>
    <mergeCell ref="B14:C14"/>
    <mergeCell ref="I29:J29"/>
    <mergeCell ref="I16:J16"/>
    <mergeCell ref="I18:J18"/>
    <mergeCell ref="I24:J24"/>
    <mergeCell ref="I17:J17"/>
    <mergeCell ref="A78:J78"/>
    <mergeCell ref="B60:J60"/>
    <mergeCell ref="B42:J42"/>
    <mergeCell ref="B72:J72"/>
    <mergeCell ref="B51:J51"/>
    <mergeCell ref="I46:J46"/>
    <mergeCell ref="I53:J53"/>
    <mergeCell ref="A54:A55"/>
    <mergeCell ref="B54:B55"/>
    <mergeCell ref="C54:C55"/>
    <mergeCell ref="I54:J54"/>
    <mergeCell ref="I55:J55"/>
    <mergeCell ref="I74:J74"/>
    <mergeCell ref="I64:J64"/>
    <mergeCell ref="I45:J45"/>
    <mergeCell ref="A65:A66"/>
    <mergeCell ref="I49:J49"/>
    <mergeCell ref="I44:J44"/>
    <mergeCell ref="I43:J43"/>
    <mergeCell ref="I61:J61"/>
    <mergeCell ref="I52:J52"/>
    <mergeCell ref="I56:J56"/>
    <mergeCell ref="I47:J47"/>
    <mergeCell ref="I62:J62"/>
    <mergeCell ref="I71:J71"/>
    <mergeCell ref="I50:J50"/>
    <mergeCell ref="I77:J77"/>
    <mergeCell ref="I59:J59"/>
    <mergeCell ref="I73:J73"/>
    <mergeCell ref="I75:J75"/>
    <mergeCell ref="I69:J69"/>
    <mergeCell ref="I70:J70"/>
    <mergeCell ref="I76:J76"/>
    <mergeCell ref="I41:J41"/>
    <mergeCell ref="I27:J27"/>
    <mergeCell ref="I28:J28"/>
    <mergeCell ref="I30:J30"/>
    <mergeCell ref="I36:J36"/>
    <mergeCell ref="I37:J37"/>
    <mergeCell ref="I38:J38"/>
    <mergeCell ref="I39:J39"/>
    <mergeCell ref="A2:I2"/>
    <mergeCell ref="B9:B10"/>
    <mergeCell ref="D9:H9"/>
    <mergeCell ref="A7:B7"/>
    <mergeCell ref="A6:B6"/>
    <mergeCell ref="A5:B5"/>
    <mergeCell ref="C9:C10"/>
    <mergeCell ref="I9:J10"/>
    <mergeCell ref="A8:J8"/>
    <mergeCell ref="C7:J7"/>
    <mergeCell ref="A4:B4"/>
    <mergeCell ref="A9:A10"/>
    <mergeCell ref="C6:J6"/>
    <mergeCell ref="C5:J5"/>
    <mergeCell ref="C4:J4"/>
    <mergeCell ref="B11:C11"/>
    <mergeCell ref="C17:C18"/>
    <mergeCell ref="B28:B30"/>
    <mergeCell ref="C28:C30"/>
    <mergeCell ref="B12:C12"/>
    <mergeCell ref="B26:J26"/>
    <mergeCell ref="B15:J15"/>
    <mergeCell ref="I25:J25"/>
    <mergeCell ref="I11:J11"/>
    <mergeCell ref="I33:J33"/>
    <mergeCell ref="I40:J40"/>
    <mergeCell ref="I31:J31"/>
    <mergeCell ref="I22:J22"/>
    <mergeCell ref="I23:J23"/>
    <mergeCell ref="I19:J19"/>
    <mergeCell ref="I21:J21"/>
    <mergeCell ref="I20:J20"/>
  </mergeCells>
  <phoneticPr fontId="0" type="noConversion"/>
  <pageMargins left="0.70866141732283472" right="0.70866141732283472" top="0.19685039370078741" bottom="0.15748031496062992" header="0.19685039370078741" footer="0.15748031496062992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workbookViewId="0">
      <selection activeCell="B9" sqref="B9"/>
    </sheetView>
  </sheetViews>
  <sheetFormatPr defaultRowHeight="15"/>
  <cols>
    <col min="1" max="1" width="30.85546875" style="6" customWidth="1"/>
    <col min="2" max="2" width="14" style="6" customWidth="1"/>
    <col min="3" max="3" width="11" style="6" customWidth="1"/>
    <col min="4" max="12" width="9.140625" style="6"/>
    <col min="13" max="13" width="17.7109375" style="6" customWidth="1"/>
    <col min="14" max="16384" width="9.140625" style="6"/>
  </cols>
  <sheetData>
    <row r="2" spans="1:13" ht="15.75">
      <c r="A2" s="33" t="s">
        <v>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6.5" thickBot="1">
      <c r="A4" s="25" t="s">
        <v>52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8.75" customHeight="1">
      <c r="A5" s="34" t="s">
        <v>2</v>
      </c>
      <c r="B5" s="27" t="s">
        <v>34</v>
      </c>
      <c r="C5" s="26" t="s">
        <v>22</v>
      </c>
      <c r="D5" s="26"/>
      <c r="E5" s="26"/>
      <c r="F5" s="26"/>
      <c r="G5" s="26"/>
      <c r="H5" s="26"/>
      <c r="I5" s="26"/>
      <c r="J5" s="26"/>
      <c r="K5" s="26"/>
      <c r="L5" s="26"/>
      <c r="M5" s="31" t="s">
        <v>0</v>
      </c>
    </row>
    <row r="6" spans="1:13" ht="15.75">
      <c r="A6" s="35"/>
      <c r="B6" s="29"/>
      <c r="C6" s="36" t="s">
        <v>3</v>
      </c>
      <c r="D6" s="36"/>
      <c r="E6" s="36"/>
      <c r="F6" s="36"/>
      <c r="G6" s="36"/>
      <c r="H6" s="36" t="s">
        <v>4</v>
      </c>
      <c r="I6" s="36"/>
      <c r="J6" s="36"/>
      <c r="K6" s="36"/>
      <c r="L6" s="36"/>
      <c r="M6" s="30"/>
    </row>
    <row r="7" spans="1:13" ht="15.75">
      <c r="A7" s="35"/>
      <c r="B7" s="29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30"/>
    </row>
    <row r="8" spans="1:13" ht="15.75" customHeight="1">
      <c r="A8" s="1" t="s">
        <v>23</v>
      </c>
      <c r="B8" s="2">
        <v>1</v>
      </c>
      <c r="C8" s="2">
        <v>2</v>
      </c>
      <c r="D8" s="2" t="s">
        <v>24</v>
      </c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2" t="s">
        <v>31</v>
      </c>
      <c r="L8" s="2" t="s">
        <v>32</v>
      </c>
      <c r="M8" s="3" t="s">
        <v>33</v>
      </c>
    </row>
    <row r="9" spans="1:13" ht="15.75" customHeight="1">
      <c r="A9" s="7" t="s">
        <v>5</v>
      </c>
      <c r="B9" s="13">
        <f t="shared" ref="B9:L9" si="0">SUM(B10:B15)</f>
        <v>809</v>
      </c>
      <c r="C9" s="14">
        <f t="shared" si="0"/>
        <v>575.46</v>
      </c>
      <c r="D9" s="14">
        <f t="shared" si="0"/>
        <v>193.11999999999998</v>
      </c>
      <c r="E9" s="14">
        <f t="shared" si="0"/>
        <v>73.28</v>
      </c>
      <c r="F9" s="14">
        <f t="shared" si="0"/>
        <v>124.75999999999999</v>
      </c>
      <c r="G9" s="14">
        <f t="shared" si="0"/>
        <v>184.29999999999998</v>
      </c>
      <c r="H9" s="14">
        <f t="shared" si="0"/>
        <v>592.75800000000004</v>
      </c>
      <c r="I9" s="14">
        <f t="shared" si="0"/>
        <v>5.6909999999999998</v>
      </c>
      <c r="J9" s="14">
        <f t="shared" si="0"/>
        <v>277.74</v>
      </c>
      <c r="K9" s="14">
        <f t="shared" si="0"/>
        <v>77.2</v>
      </c>
      <c r="L9" s="14">
        <f t="shared" si="0"/>
        <v>232.12700000000001</v>
      </c>
      <c r="M9" s="8"/>
    </row>
    <row r="10" spans="1:13" ht="42" customHeight="1">
      <c r="A10" s="9" t="s">
        <v>53</v>
      </c>
      <c r="B10" s="15">
        <v>603</v>
      </c>
      <c r="C10" s="16">
        <f t="shared" ref="C10:C15" si="1">D10+E10+F10+G10</f>
        <v>422.12</v>
      </c>
      <c r="D10" s="17">
        <v>147.19</v>
      </c>
      <c r="E10" s="17">
        <v>52.96</v>
      </c>
      <c r="F10" s="17">
        <v>88.83</v>
      </c>
      <c r="G10" s="17">
        <v>133.13999999999999</v>
      </c>
      <c r="H10" s="16">
        <f t="shared" ref="H10:H15" si="2">I10+J10+K10+L10</f>
        <v>325.42500000000001</v>
      </c>
      <c r="I10" s="17">
        <v>0</v>
      </c>
      <c r="J10" s="17">
        <v>176.49</v>
      </c>
      <c r="K10" s="17">
        <v>77.2</v>
      </c>
      <c r="L10" s="17">
        <v>71.734999999999999</v>
      </c>
      <c r="M10" s="10" t="s">
        <v>54</v>
      </c>
    </row>
    <row r="11" spans="1:13" ht="42" customHeight="1">
      <c r="A11" s="9" t="s">
        <v>55</v>
      </c>
      <c r="B11" s="15">
        <v>101</v>
      </c>
      <c r="C11" s="16">
        <f t="shared" si="1"/>
        <v>85.02</v>
      </c>
      <c r="D11" s="17">
        <v>23.14</v>
      </c>
      <c r="E11" s="17">
        <v>10.91</v>
      </c>
      <c r="F11" s="17">
        <v>20.71</v>
      </c>
      <c r="G11" s="17">
        <v>30.26</v>
      </c>
      <c r="H11" s="16">
        <f t="shared" si="2"/>
        <v>223.5</v>
      </c>
      <c r="I11" s="17">
        <v>0</v>
      </c>
      <c r="J11" s="17">
        <v>101.25</v>
      </c>
      <c r="K11" s="17">
        <v>0</v>
      </c>
      <c r="L11" s="17">
        <v>122.25</v>
      </c>
      <c r="M11" s="10" t="s">
        <v>54</v>
      </c>
    </row>
    <row r="12" spans="1:13" ht="42" customHeight="1">
      <c r="A12" s="9" t="s">
        <v>56</v>
      </c>
      <c r="B12" s="15">
        <v>27</v>
      </c>
      <c r="C12" s="16">
        <f t="shared" si="1"/>
        <v>19.100000000000001</v>
      </c>
      <c r="D12" s="17">
        <v>7.53</v>
      </c>
      <c r="E12" s="17">
        <v>2.97</v>
      </c>
      <c r="F12" s="17">
        <v>3.99</v>
      </c>
      <c r="G12" s="17">
        <v>4.6100000000000003</v>
      </c>
      <c r="H12" s="16">
        <f t="shared" si="2"/>
        <v>0</v>
      </c>
      <c r="I12" s="17">
        <v>0</v>
      </c>
      <c r="J12" s="17">
        <v>0</v>
      </c>
      <c r="K12" s="17">
        <v>0</v>
      </c>
      <c r="L12" s="17">
        <v>0</v>
      </c>
      <c r="M12" s="10" t="s">
        <v>54</v>
      </c>
    </row>
    <row r="13" spans="1:13" ht="42" customHeight="1">
      <c r="A13" s="9" t="s">
        <v>57</v>
      </c>
      <c r="B13" s="15">
        <v>2</v>
      </c>
      <c r="C13" s="16">
        <f t="shared" si="1"/>
        <v>1.63</v>
      </c>
      <c r="D13" s="17">
        <v>0.51</v>
      </c>
      <c r="E13" s="17">
        <v>0.21</v>
      </c>
      <c r="F13" s="17">
        <v>0.25</v>
      </c>
      <c r="G13" s="17">
        <v>0.66</v>
      </c>
      <c r="H13" s="16">
        <f t="shared" si="2"/>
        <v>8.3209999999999997</v>
      </c>
      <c r="I13" s="17">
        <v>0</v>
      </c>
      <c r="J13" s="17">
        <v>0</v>
      </c>
      <c r="K13" s="17">
        <v>0</v>
      </c>
      <c r="L13" s="17">
        <v>8.3209999999999997</v>
      </c>
      <c r="M13" s="10" t="s">
        <v>54</v>
      </c>
    </row>
    <row r="14" spans="1:13" ht="42" customHeight="1">
      <c r="A14" s="9" t="s">
        <v>58</v>
      </c>
      <c r="B14" s="15">
        <v>70</v>
      </c>
      <c r="C14" s="16">
        <f t="shared" si="1"/>
        <v>42.980000000000004</v>
      </c>
      <c r="D14" s="17">
        <v>12.84</v>
      </c>
      <c r="E14" s="17">
        <v>5.55</v>
      </c>
      <c r="F14" s="17">
        <v>10.11</v>
      </c>
      <c r="G14" s="17">
        <v>14.48</v>
      </c>
      <c r="H14" s="16">
        <f t="shared" si="2"/>
        <v>29.821000000000002</v>
      </c>
      <c r="I14" s="17">
        <v>0</v>
      </c>
      <c r="J14" s="17">
        <v>0</v>
      </c>
      <c r="K14" s="17">
        <v>0</v>
      </c>
      <c r="L14" s="17">
        <v>29.821000000000002</v>
      </c>
      <c r="M14" s="10" t="s">
        <v>54</v>
      </c>
    </row>
    <row r="15" spans="1:13" ht="42" customHeight="1" thickBot="1">
      <c r="A15" s="11" t="s">
        <v>59</v>
      </c>
      <c r="B15" s="18">
        <v>6</v>
      </c>
      <c r="C15" s="19">
        <f t="shared" si="1"/>
        <v>4.6099999999999994</v>
      </c>
      <c r="D15" s="20">
        <v>1.91</v>
      </c>
      <c r="E15" s="20">
        <v>0.68</v>
      </c>
      <c r="F15" s="20">
        <v>0.87</v>
      </c>
      <c r="G15" s="20">
        <v>1.1499999999999999</v>
      </c>
      <c r="H15" s="19">
        <f t="shared" si="2"/>
        <v>5.6909999999999998</v>
      </c>
      <c r="I15" s="20">
        <v>5.6909999999999998</v>
      </c>
      <c r="J15" s="20">
        <v>0</v>
      </c>
      <c r="K15" s="20">
        <v>0</v>
      </c>
      <c r="L15" s="20">
        <v>0</v>
      </c>
      <c r="M15" s="12" t="s">
        <v>54</v>
      </c>
    </row>
    <row r="16" spans="1:13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mergeCells count="8">
    <mergeCell ref="A2:M2"/>
    <mergeCell ref="A4:M4"/>
    <mergeCell ref="A5:A7"/>
    <mergeCell ref="B5:B7"/>
    <mergeCell ref="C5:L5"/>
    <mergeCell ref="M5:M7"/>
    <mergeCell ref="C6:G6"/>
    <mergeCell ref="H6:L6"/>
  </mergeCells>
  <phoneticPr fontId="0" type="noConversion"/>
  <dataValidations count="2">
    <dataValidation type="decimal" allowBlank="1" showInputMessage="1" showErrorMessage="1" sqref="D10:G15 I10:L15 B10:B15">
      <formula1>-9999999999999990</formula1>
      <formula2>9999999999999990</formula2>
    </dataValidation>
    <dataValidation type="list" allowBlank="1" showInputMessage="1" showErrorMessage="1" sqref="M10:M15">
      <formula1>SCOPE_TYPES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Инвест Кав ВС а-г)</vt:lpstr>
      <vt:lpstr>Инвест Кав ВС д)</vt:lpstr>
      <vt:lpstr>'Инвест Кав ВС а-г)'!Область_печати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filinau</cp:lastModifiedBy>
  <cp:lastPrinted>2011-12-16T01:12:01Z</cp:lastPrinted>
  <dcterms:created xsi:type="dcterms:W3CDTF">2010-02-16T14:16:42Z</dcterms:created>
  <dcterms:modified xsi:type="dcterms:W3CDTF">2011-12-16T01:46:21Z</dcterms:modified>
</cp:coreProperties>
</file>